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5" yWindow="8115" windowWidth="20730" windowHeight="4095"/>
  </bookViews>
  <sheets>
    <sheet name="재정현황" sheetId="2" r:id="rId1"/>
  </sheets>
  <externalReferences>
    <externalReference r:id="rId2"/>
  </externalReferences>
  <definedNames>
    <definedName name="_xlnm._FilterDatabase" localSheetId="0" hidden="1">재정현황!$C$5:$F$35</definedName>
    <definedName name="통장">[1]통장!$B$3:$B$13</definedName>
  </definedNames>
  <calcPr calcId="145621"/>
</workbook>
</file>

<file path=xl/calcChain.xml><?xml version="1.0" encoding="utf-8"?>
<calcChain xmlns="http://schemas.openxmlformats.org/spreadsheetml/2006/main">
  <c r="D38" i="2" l="1"/>
  <c r="F37" i="2"/>
  <c r="F36" i="2"/>
  <c r="F35" i="2"/>
  <c r="F38" i="2" l="1"/>
</calcChain>
</file>

<file path=xl/sharedStrings.xml><?xml version="1.0" encoding="utf-8"?>
<sst xmlns="http://schemas.openxmlformats.org/spreadsheetml/2006/main" count="58" uniqueCount="28">
  <si>
    <t>수입</t>
    <phoneticPr fontId="1" type="noConversion"/>
  </si>
  <si>
    <t>금액</t>
    <phoneticPr fontId="1" type="noConversion"/>
  </si>
  <si>
    <t>내역</t>
    <phoneticPr fontId="2" type="noConversion"/>
  </si>
  <si>
    <t>지출</t>
  </si>
  <si>
    <t>운영비</t>
  </si>
  <si>
    <t>금액</t>
  </si>
  <si>
    <t>수입</t>
  </si>
  <si>
    <t>2017년 상반기</t>
    <phoneticPr fontId="3" type="noConversion"/>
  </si>
  <si>
    <r>
      <t>(</t>
    </r>
    <r>
      <rPr>
        <b/>
        <sz val="18"/>
        <color indexed="8"/>
        <rFont val="맑은 고딕"/>
        <family val="3"/>
        <charset val="129"/>
      </rPr>
      <t>사) 기쁨을 주는 나무 재정현황</t>
    </r>
  </si>
  <si>
    <r>
      <t>2015</t>
    </r>
    <r>
      <rPr>
        <b/>
        <sz val="11"/>
        <color indexed="8"/>
        <rFont val="맑은 고딕"/>
        <family val="3"/>
        <charset val="129"/>
      </rPr>
      <t>년</t>
    </r>
    <phoneticPr fontId="3" type="noConversion"/>
  </si>
  <si>
    <r>
      <t>2016</t>
    </r>
    <r>
      <rPr>
        <b/>
        <sz val="11"/>
        <color indexed="8"/>
        <rFont val="맑은 고딕"/>
        <family val="3"/>
        <charset val="129"/>
      </rPr>
      <t>년 상반기</t>
    </r>
    <phoneticPr fontId="3" type="noConversion"/>
  </si>
  <si>
    <r>
      <t>2016</t>
    </r>
    <r>
      <rPr>
        <b/>
        <sz val="11"/>
        <color indexed="8"/>
        <rFont val="맑은 고딕"/>
        <family val="3"/>
        <charset val="129"/>
      </rPr>
      <t>년 하반기</t>
    </r>
    <phoneticPr fontId="3" type="noConversion"/>
  </si>
  <si>
    <r>
      <t>2017</t>
    </r>
    <r>
      <rPr>
        <b/>
        <sz val="11"/>
        <color indexed="8"/>
        <rFont val="맑은 고딕"/>
        <family val="3"/>
        <charset val="129"/>
      </rPr>
      <t>년 하반기</t>
    </r>
    <phoneticPr fontId="3" type="noConversion"/>
  </si>
  <si>
    <t>행사비-숭실대학교 음악회</t>
    <phoneticPr fontId="3" type="noConversion"/>
  </si>
  <si>
    <t>행사비-이천아트홀 음악회</t>
    <phoneticPr fontId="3" type="noConversion"/>
  </si>
  <si>
    <t>사업비-인도슬럼가스쿨</t>
    <phoneticPr fontId="3" type="noConversion"/>
  </si>
  <si>
    <t>행사비-성애원블레싱데이공연</t>
    <phoneticPr fontId="3" type="noConversion"/>
  </si>
  <si>
    <t>행사비-도서출간</t>
    <phoneticPr fontId="3" type="noConversion"/>
  </si>
  <si>
    <t>사업비 누계</t>
    <phoneticPr fontId="3" type="noConversion"/>
  </si>
  <si>
    <t>행사비 누계</t>
    <phoneticPr fontId="3" type="noConversion"/>
  </si>
  <si>
    <t>운영비 누계</t>
    <phoneticPr fontId="3" type="noConversion"/>
  </si>
  <si>
    <t>지출 누계</t>
    <phoneticPr fontId="3" type="noConversion"/>
  </si>
  <si>
    <t>수입 누계</t>
    <phoneticPr fontId="1" type="noConversion"/>
  </si>
  <si>
    <t>사업비-GMS 통한 아동후원</t>
  </si>
  <si>
    <r>
      <t>2018</t>
    </r>
    <r>
      <rPr>
        <b/>
        <sz val="11"/>
        <color indexed="8"/>
        <rFont val="맑은 고딕"/>
        <family val="3"/>
        <charset val="129"/>
      </rPr>
      <t>년 상반기</t>
    </r>
    <phoneticPr fontId="3" type="noConversion"/>
  </si>
  <si>
    <r>
      <t>2018</t>
    </r>
    <r>
      <rPr>
        <b/>
        <sz val="11"/>
        <color indexed="8"/>
        <rFont val="맑은 고딕"/>
        <family val="3"/>
        <charset val="129"/>
      </rPr>
      <t>년 하반기</t>
    </r>
    <phoneticPr fontId="3" type="noConversion"/>
  </si>
  <si>
    <r>
      <t>2019</t>
    </r>
    <r>
      <rPr>
        <b/>
        <sz val="11"/>
        <color indexed="8"/>
        <rFont val="맑은 고딕"/>
        <family val="3"/>
        <charset val="129"/>
      </rPr>
      <t>년 상반기</t>
    </r>
    <phoneticPr fontId="3" type="noConversion"/>
  </si>
  <si>
    <r>
      <t>2019</t>
    </r>
    <r>
      <rPr>
        <b/>
        <sz val="11"/>
        <color indexed="8"/>
        <rFont val="맑은 고딕"/>
        <family val="3"/>
        <charset val="129"/>
      </rPr>
      <t>년 하반기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</si>
</sst>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9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</font>
    <font>
      <sz val="8"/>
      <name val="맑은 고딕"/>
      <family val="3"/>
    </font>
    <font>
      <sz val="8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b/>
      <sz val="18"/>
      <color indexed="8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b/>
      <sz val="11"/>
      <color rgb="FF000000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176" fontId="6" fillId="2" borderId="1" xfId="0" applyNumberFormat="1" applyFont="1" applyFill="1" applyBorder="1" applyAlignment="1" applyProtection="1">
      <alignment horizontal="center" vertical="center" shrinkToFit="1"/>
    </xf>
    <xf numFmtId="176" fontId="6" fillId="2" borderId="4" xfId="0" applyNumberFormat="1" applyFont="1" applyFill="1" applyBorder="1">
      <alignment vertical="center"/>
    </xf>
    <xf numFmtId="14" fontId="6" fillId="0" borderId="5" xfId="0" applyNumberFormat="1" applyFont="1" applyBorder="1" applyAlignment="1">
      <alignment horizontal="left" vertical="center"/>
    </xf>
    <xf numFmtId="176" fontId="6" fillId="0" borderId="6" xfId="0" applyNumberFormat="1" applyFont="1" applyBorder="1" applyAlignment="1">
      <alignment horizontal="right" vertical="center"/>
    </xf>
    <xf numFmtId="176" fontId="6" fillId="0" borderId="1" xfId="0" applyNumberFormat="1" applyFont="1" applyBorder="1">
      <alignment vertical="center"/>
    </xf>
    <xf numFmtId="14" fontId="6" fillId="0" borderId="0" xfId="0" applyNumberFormat="1" applyFont="1" applyBorder="1" applyAlignment="1">
      <alignment horizontal="center" vertical="center"/>
    </xf>
    <xf numFmtId="176" fontId="6" fillId="0" borderId="7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14" fontId="6" fillId="0" borderId="8" xfId="0" applyNumberFormat="1" applyFont="1" applyBorder="1" applyAlignment="1">
      <alignment horizontal="center" vertical="center"/>
    </xf>
    <xf numFmtId="176" fontId="6" fillId="0" borderId="9" xfId="0" applyNumberFormat="1" applyFont="1" applyBorder="1" applyAlignment="1">
      <alignment horizontal="right" vertical="center"/>
    </xf>
    <xf numFmtId="176" fontId="6" fillId="0" borderId="9" xfId="0" applyNumberFormat="1" applyFont="1" applyBorder="1">
      <alignment vertical="center"/>
    </xf>
    <xf numFmtId="176" fontId="6" fillId="0" borderId="6" xfId="0" applyNumberFormat="1" applyFont="1" applyBorder="1">
      <alignment vertical="center"/>
    </xf>
    <xf numFmtId="14" fontId="6" fillId="0" borderId="0" xfId="0" applyNumberFormat="1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176" fontId="6" fillId="0" borderId="11" xfId="0" applyNumberFormat="1" applyFont="1" applyBorder="1" applyAlignment="1">
      <alignment horizontal="right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right" vertical="center"/>
    </xf>
    <xf numFmtId="0" fontId="6" fillId="3" borderId="12" xfId="0" applyFont="1" applyFill="1" applyBorder="1">
      <alignment vertical="center"/>
    </xf>
    <xf numFmtId="176" fontId="6" fillId="3" borderId="13" xfId="0" applyNumberFormat="1" applyFont="1" applyFill="1" applyBorder="1">
      <alignment vertical="center"/>
    </xf>
    <xf numFmtId="0" fontId="6" fillId="2" borderId="6" xfId="0" applyFont="1" applyFill="1" applyBorder="1">
      <alignment vertical="center"/>
    </xf>
    <xf numFmtId="14" fontId="6" fillId="2" borderId="5" xfId="0" applyNumberFormat="1" applyFont="1" applyFill="1" applyBorder="1" applyAlignment="1">
      <alignment horizontal="center" vertical="center"/>
    </xf>
    <xf numFmtId="176" fontId="6" fillId="2" borderId="15" xfId="0" applyNumberFormat="1" applyFont="1" applyFill="1" applyBorder="1" applyAlignment="1">
      <alignment horizontal="right" vertical="center"/>
    </xf>
    <xf numFmtId="0" fontId="6" fillId="2" borderId="7" xfId="0" applyFont="1" applyFill="1" applyBorder="1">
      <alignment vertical="center"/>
    </xf>
    <xf numFmtId="14" fontId="6" fillId="2" borderId="0" xfId="0" applyNumberFormat="1" applyFont="1" applyFill="1" applyBorder="1" applyAlignment="1">
      <alignment horizontal="center" vertical="center"/>
    </xf>
    <xf numFmtId="176" fontId="6" fillId="2" borderId="16" xfId="0" applyNumberFormat="1" applyFont="1" applyFill="1" applyBorder="1" applyAlignment="1">
      <alignment horizontal="right" vertical="center"/>
    </xf>
    <xf numFmtId="0" fontId="6" fillId="2" borderId="9" xfId="0" applyFont="1" applyFill="1" applyBorder="1">
      <alignment vertical="center"/>
    </xf>
    <xf numFmtId="14" fontId="6" fillId="2" borderId="10" xfId="0" applyNumberFormat="1" applyFont="1" applyFill="1" applyBorder="1" applyAlignment="1">
      <alignment horizontal="center" vertical="center"/>
    </xf>
    <xf numFmtId="176" fontId="6" fillId="2" borderId="17" xfId="0" applyNumberFormat="1" applyFont="1" applyFill="1" applyBorder="1" applyAlignment="1">
      <alignment horizontal="right" vertical="center"/>
    </xf>
    <xf numFmtId="0" fontId="6" fillId="3" borderId="1" xfId="0" applyFont="1" applyFill="1" applyBorder="1">
      <alignment vertical="center"/>
    </xf>
    <xf numFmtId="14" fontId="6" fillId="3" borderId="2" xfId="0" applyNumberFormat="1" applyFont="1" applyFill="1" applyBorder="1" applyAlignment="1">
      <alignment horizontal="center" vertical="center"/>
    </xf>
    <xf numFmtId="176" fontId="6" fillId="3" borderId="3" xfId="0" applyNumberFormat="1" applyFont="1" applyFill="1" applyBorder="1" applyAlignment="1">
      <alignment horizontal="right" vertical="center"/>
    </xf>
    <xf numFmtId="176" fontId="0" fillId="0" borderId="0" xfId="0" applyNumberFormat="1">
      <alignment vertical="center"/>
    </xf>
    <xf numFmtId="14" fontId="6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4" fontId="8" fillId="0" borderId="6" xfId="0" applyNumberFormat="1" applyFont="1" applyBorder="1" applyAlignment="1">
      <alignment horizontal="center" vertical="center"/>
    </xf>
    <xf numFmtId="14" fontId="8" fillId="0" borderId="7" xfId="0" applyNumberFormat="1" applyFont="1" applyBorder="1" applyAlignment="1">
      <alignment horizontal="center" vertical="center"/>
    </xf>
    <xf numFmtId="14" fontId="8" fillId="0" borderId="9" xfId="0" applyNumberFormat="1" applyFont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176" fontId="6" fillId="2" borderId="6" xfId="0" applyNumberFormat="1" applyFont="1" applyFill="1" applyBorder="1" applyAlignment="1">
      <alignment horizontal="center" vertical="center"/>
    </xf>
    <xf numFmtId="176" fontId="6" fillId="2" borderId="9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ou_Sun/Downloads/&#44592;&#49256;&#51012;&#51452;&#45716;&#45208;&#47924;-2015&#45380;&#54924;&#44228;&#51109;&#4851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월"/>
      <sheetName val="11월"/>
      <sheetName val="12월"/>
      <sheetName val="총지출"/>
      <sheetName val="계정항목"/>
      <sheetName val="통장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">
          <cell r="B3" t="str">
            <v>신한</v>
          </cell>
        </row>
        <row r="4">
          <cell r="B4" t="str">
            <v>우리</v>
          </cell>
        </row>
        <row r="5">
          <cell r="B5" t="str">
            <v>농협</v>
          </cell>
        </row>
        <row r="6">
          <cell r="B6" t="str">
            <v>국민</v>
          </cell>
        </row>
        <row r="7">
          <cell r="B7" t="str">
            <v>현금</v>
          </cell>
        </row>
        <row r="8">
          <cell r="B8" t="str">
            <v>긴급생활비</v>
          </cell>
        </row>
        <row r="10">
          <cell r="B10" t="str">
            <v>◈신용카드</v>
          </cell>
        </row>
        <row r="11">
          <cell r="B11" t="str">
            <v>우리카드</v>
          </cell>
        </row>
        <row r="12">
          <cell r="B12" t="str">
            <v>하나카드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38"/>
  <sheetViews>
    <sheetView tabSelected="1" topLeftCell="B25" zoomScale="150" zoomScaleNormal="150" workbookViewId="0">
      <selection activeCell="D32" sqref="D32"/>
    </sheetView>
  </sheetViews>
  <sheetFormatPr defaultColWidth="8.875" defaultRowHeight="16.5" x14ac:dyDescent="0.3"/>
  <cols>
    <col min="2" max="2" width="13.5" style="16" customWidth="1"/>
    <col min="3" max="3" width="15.125" style="17" customWidth="1"/>
    <col min="4" max="4" width="13.625" style="18" customWidth="1"/>
    <col min="5" max="5" width="30.125" style="16" customWidth="1"/>
    <col min="6" max="6" width="12.625" style="16" customWidth="1"/>
    <col min="7" max="7" width="11" bestFit="1" customWidth="1"/>
  </cols>
  <sheetData>
    <row r="2" spans="2:6" ht="26.25" x14ac:dyDescent="0.3">
      <c r="B2" s="35" t="s">
        <v>8</v>
      </c>
      <c r="C2" s="35"/>
      <c r="D2" s="35"/>
      <c r="E2" s="35"/>
      <c r="F2" s="35"/>
    </row>
    <row r="4" spans="2:6" x14ac:dyDescent="0.3">
      <c r="B4" s="43"/>
      <c r="C4" s="39" t="s">
        <v>0</v>
      </c>
      <c r="D4" s="40" t="s">
        <v>1</v>
      </c>
      <c r="E4" s="42" t="s">
        <v>3</v>
      </c>
      <c r="F4" s="42"/>
    </row>
    <row r="5" spans="2:6" x14ac:dyDescent="0.3">
      <c r="B5" s="44"/>
      <c r="C5" s="39"/>
      <c r="D5" s="41"/>
      <c r="E5" s="1" t="s">
        <v>2</v>
      </c>
      <c r="F5" s="1" t="s">
        <v>5</v>
      </c>
    </row>
    <row r="6" spans="2:6" x14ac:dyDescent="0.3">
      <c r="B6" s="36" t="s">
        <v>9</v>
      </c>
      <c r="C6" s="3" t="s">
        <v>6</v>
      </c>
      <c r="D6" s="4">
        <v>13465542</v>
      </c>
      <c r="E6" s="5" t="s">
        <v>23</v>
      </c>
      <c r="F6" s="5">
        <v>639500</v>
      </c>
    </row>
    <row r="7" spans="2:6" x14ac:dyDescent="0.3">
      <c r="B7" s="37"/>
      <c r="C7" s="6"/>
      <c r="D7" s="7"/>
      <c r="E7" s="5" t="s">
        <v>13</v>
      </c>
      <c r="F7" s="5">
        <v>11395060</v>
      </c>
    </row>
    <row r="8" spans="2:6" x14ac:dyDescent="0.3">
      <c r="B8" s="38"/>
      <c r="C8" s="8"/>
      <c r="D8" s="7"/>
      <c r="E8" s="5" t="s">
        <v>4</v>
      </c>
      <c r="F8" s="5">
        <v>385970</v>
      </c>
    </row>
    <row r="9" spans="2:6" x14ac:dyDescent="0.3">
      <c r="B9" s="34" t="s">
        <v>10</v>
      </c>
      <c r="C9" s="3" t="s">
        <v>6</v>
      </c>
      <c r="D9" s="4">
        <v>13187275</v>
      </c>
      <c r="E9" s="5" t="s">
        <v>15</v>
      </c>
      <c r="F9" s="5">
        <v>2320500</v>
      </c>
    </row>
    <row r="10" spans="2:6" x14ac:dyDescent="0.3">
      <c r="B10" s="34"/>
      <c r="C10" s="13"/>
      <c r="D10" s="7"/>
      <c r="E10" s="5" t="s">
        <v>23</v>
      </c>
      <c r="F10" s="5">
        <v>4695000</v>
      </c>
    </row>
    <row r="11" spans="2:6" x14ac:dyDescent="0.3">
      <c r="B11" s="34"/>
      <c r="C11" s="6"/>
      <c r="D11" s="7"/>
      <c r="E11" s="5" t="s">
        <v>14</v>
      </c>
      <c r="F11" s="5">
        <v>6190900</v>
      </c>
    </row>
    <row r="12" spans="2:6" x14ac:dyDescent="0.3">
      <c r="B12" s="34"/>
      <c r="C12" s="9"/>
      <c r="D12" s="10"/>
      <c r="E12" s="5" t="s">
        <v>4</v>
      </c>
      <c r="F12" s="5">
        <v>565940</v>
      </c>
    </row>
    <row r="13" spans="2:6" x14ac:dyDescent="0.3">
      <c r="B13" s="34" t="s">
        <v>11</v>
      </c>
      <c r="C13" s="3" t="s">
        <v>6</v>
      </c>
      <c r="D13" s="7">
        <v>4714901</v>
      </c>
      <c r="E13" s="5" t="s">
        <v>23</v>
      </c>
      <c r="F13" s="11">
        <v>1896500</v>
      </c>
    </row>
    <row r="14" spans="2:6" x14ac:dyDescent="0.3">
      <c r="B14" s="34"/>
      <c r="C14" s="6"/>
      <c r="D14" s="7"/>
      <c r="E14" s="5" t="s">
        <v>16</v>
      </c>
      <c r="F14" s="12">
        <v>600000</v>
      </c>
    </row>
    <row r="15" spans="2:6" x14ac:dyDescent="0.3">
      <c r="B15" s="34"/>
      <c r="C15" s="9"/>
      <c r="D15" s="10"/>
      <c r="E15" s="5" t="s">
        <v>4</v>
      </c>
      <c r="F15" s="12">
        <v>17000</v>
      </c>
    </row>
    <row r="16" spans="2:6" x14ac:dyDescent="0.3">
      <c r="B16" s="34" t="s">
        <v>7</v>
      </c>
      <c r="C16" s="3" t="s">
        <v>6</v>
      </c>
      <c r="D16" s="4">
        <v>10640473</v>
      </c>
      <c r="E16" s="5" t="s">
        <v>23</v>
      </c>
      <c r="F16" s="5">
        <v>9699620</v>
      </c>
    </row>
    <row r="17" spans="2:7" x14ac:dyDescent="0.3">
      <c r="B17" s="34"/>
      <c r="C17" s="13"/>
      <c r="D17" s="7"/>
      <c r="E17" s="5" t="s">
        <v>16</v>
      </c>
      <c r="F17" s="5">
        <v>600000</v>
      </c>
    </row>
    <row r="18" spans="2:7" x14ac:dyDescent="0.3">
      <c r="B18" s="34"/>
      <c r="C18" s="13"/>
      <c r="D18" s="7"/>
      <c r="E18" s="5" t="s">
        <v>17</v>
      </c>
      <c r="F18" s="5">
        <v>1300500</v>
      </c>
    </row>
    <row r="19" spans="2:7" x14ac:dyDescent="0.3">
      <c r="B19" s="34"/>
      <c r="C19" s="9"/>
      <c r="D19" s="10"/>
      <c r="E19" s="5" t="s">
        <v>4</v>
      </c>
      <c r="F19" s="5">
        <v>589790</v>
      </c>
    </row>
    <row r="20" spans="2:7" x14ac:dyDescent="0.3">
      <c r="B20" s="34" t="s">
        <v>12</v>
      </c>
      <c r="C20" s="3" t="s">
        <v>6</v>
      </c>
      <c r="D20" s="4">
        <v>13635615</v>
      </c>
      <c r="E20" s="5" t="s">
        <v>23</v>
      </c>
      <c r="F20" s="5">
        <v>12424000</v>
      </c>
    </row>
    <row r="21" spans="2:7" x14ac:dyDescent="0.3">
      <c r="B21" s="34"/>
      <c r="C21" s="13"/>
      <c r="D21" s="7"/>
      <c r="E21" s="5" t="s">
        <v>16</v>
      </c>
      <c r="F21" s="12">
        <v>600000</v>
      </c>
    </row>
    <row r="22" spans="2:7" x14ac:dyDescent="0.3">
      <c r="B22" s="34"/>
      <c r="C22" s="14"/>
      <c r="D22" s="15"/>
      <c r="E22" s="5" t="s">
        <v>4</v>
      </c>
      <c r="F22" s="12">
        <v>260800</v>
      </c>
    </row>
    <row r="23" spans="2:7" x14ac:dyDescent="0.3">
      <c r="B23" s="34" t="s">
        <v>24</v>
      </c>
      <c r="C23" s="3" t="s">
        <v>6</v>
      </c>
      <c r="D23" s="4">
        <v>21840631</v>
      </c>
      <c r="E23" s="5" t="s">
        <v>23</v>
      </c>
      <c r="F23" s="5">
        <v>18168000</v>
      </c>
    </row>
    <row r="24" spans="2:7" x14ac:dyDescent="0.3">
      <c r="B24" s="34"/>
      <c r="C24" s="13"/>
      <c r="D24" s="7"/>
      <c r="E24" s="5" t="s">
        <v>16</v>
      </c>
      <c r="F24" s="5">
        <v>3600000</v>
      </c>
    </row>
    <row r="25" spans="2:7" x14ac:dyDescent="0.3">
      <c r="B25" s="34"/>
      <c r="C25" s="9"/>
      <c r="D25" s="10"/>
      <c r="E25" s="5" t="s">
        <v>4</v>
      </c>
      <c r="F25" s="5">
        <v>447500</v>
      </c>
    </row>
    <row r="26" spans="2:7" x14ac:dyDescent="0.3">
      <c r="B26" s="34" t="s">
        <v>25</v>
      </c>
      <c r="C26" s="3" t="s">
        <v>6</v>
      </c>
      <c r="D26" s="4">
        <v>17316445</v>
      </c>
      <c r="E26" s="5" t="s">
        <v>23</v>
      </c>
      <c r="F26" s="5">
        <v>12933000</v>
      </c>
    </row>
    <row r="27" spans="2:7" x14ac:dyDescent="0.3">
      <c r="B27" s="34"/>
      <c r="C27" s="13"/>
      <c r="D27" s="7"/>
      <c r="E27" s="5" t="s">
        <v>16</v>
      </c>
      <c r="F27" s="5">
        <v>3600000</v>
      </c>
    </row>
    <row r="28" spans="2:7" x14ac:dyDescent="0.3">
      <c r="B28" s="34"/>
      <c r="C28" s="9"/>
      <c r="D28" s="10"/>
      <c r="E28" s="5" t="s">
        <v>4</v>
      </c>
      <c r="F28" s="5">
        <v>938860</v>
      </c>
    </row>
    <row r="29" spans="2:7" x14ac:dyDescent="0.3">
      <c r="B29" s="34" t="s">
        <v>26</v>
      </c>
      <c r="C29" s="3" t="s">
        <v>6</v>
      </c>
      <c r="D29" s="4">
        <v>13355816</v>
      </c>
      <c r="E29" s="5" t="s">
        <v>23</v>
      </c>
      <c r="F29" s="5">
        <v>8305500</v>
      </c>
    </row>
    <row r="30" spans="2:7" x14ac:dyDescent="0.3">
      <c r="B30" s="34"/>
      <c r="C30" s="13"/>
      <c r="D30" s="7"/>
      <c r="E30" s="5" t="s">
        <v>16</v>
      </c>
      <c r="F30" s="5">
        <v>407700</v>
      </c>
    </row>
    <row r="31" spans="2:7" x14ac:dyDescent="0.3">
      <c r="B31" s="34"/>
      <c r="C31" s="9"/>
      <c r="D31" s="10"/>
      <c r="E31" s="5" t="s">
        <v>4</v>
      </c>
      <c r="F31" s="5">
        <v>5068207</v>
      </c>
      <c r="G31" s="33"/>
    </row>
    <row r="32" spans="2:7" x14ac:dyDescent="0.3">
      <c r="B32" s="34" t="s">
        <v>27</v>
      </c>
      <c r="C32" s="3" t="s">
        <v>6</v>
      </c>
      <c r="D32" s="4">
        <v>3967425</v>
      </c>
      <c r="E32" s="5" t="s">
        <v>23</v>
      </c>
      <c r="F32" s="5">
        <v>0</v>
      </c>
    </row>
    <row r="33" spans="2:6" x14ac:dyDescent="0.3">
      <c r="B33" s="34"/>
      <c r="C33" s="13"/>
      <c r="D33" s="7"/>
      <c r="E33" s="5" t="s">
        <v>16</v>
      </c>
      <c r="F33" s="5">
        <v>1600770</v>
      </c>
    </row>
    <row r="34" spans="2:6" x14ac:dyDescent="0.3">
      <c r="B34" s="34"/>
      <c r="C34" s="9"/>
      <c r="D34" s="10"/>
      <c r="E34" s="5" t="s">
        <v>4</v>
      </c>
      <c r="F34" s="5">
        <v>2707910</v>
      </c>
    </row>
    <row r="35" spans="2:6" x14ac:dyDescent="0.3">
      <c r="B35" s="21"/>
      <c r="C35" s="22"/>
      <c r="D35" s="23"/>
      <c r="E35" s="2" t="s">
        <v>18</v>
      </c>
      <c r="F35" s="2">
        <f>SUMIF(E6:E34,"사업비*",F6:F34)</f>
        <v>71081620</v>
      </c>
    </row>
    <row r="36" spans="2:6" x14ac:dyDescent="0.3">
      <c r="B36" s="24"/>
      <c r="C36" s="25"/>
      <c r="D36" s="26"/>
      <c r="E36" s="2" t="s">
        <v>19</v>
      </c>
      <c r="F36" s="2">
        <f>SUMIF(E6:E34,"행사비*",F6:F34)</f>
        <v>29894930</v>
      </c>
    </row>
    <row r="37" spans="2:6" x14ac:dyDescent="0.3">
      <c r="B37" s="27"/>
      <c r="C37" s="28"/>
      <c r="D37" s="29"/>
      <c r="E37" s="2" t="s">
        <v>20</v>
      </c>
      <c r="F37" s="2">
        <f>SUMIF(E6:E34,"운영비*",F6:F34)</f>
        <v>10981977</v>
      </c>
    </row>
    <row r="38" spans="2:6" x14ac:dyDescent="0.3">
      <c r="B38" s="30"/>
      <c r="C38" s="31" t="s">
        <v>22</v>
      </c>
      <c r="D38" s="32">
        <f>SUM(D6:D37)</f>
        <v>112124123</v>
      </c>
      <c r="E38" s="19" t="s">
        <v>21</v>
      </c>
      <c r="F38" s="20">
        <f>SUM(F35:F37)</f>
        <v>111958527</v>
      </c>
    </row>
  </sheetData>
  <autoFilter ref="C5:F35"/>
  <mergeCells count="14">
    <mergeCell ref="B23:B25"/>
    <mergeCell ref="B29:B31"/>
    <mergeCell ref="B32:B34"/>
    <mergeCell ref="B26:B28"/>
    <mergeCell ref="B2:F2"/>
    <mergeCell ref="B6:B8"/>
    <mergeCell ref="B9:B12"/>
    <mergeCell ref="B13:B15"/>
    <mergeCell ref="B16:B19"/>
    <mergeCell ref="B20:B22"/>
    <mergeCell ref="C4:C5"/>
    <mergeCell ref="D4:D5"/>
    <mergeCell ref="E4:F4"/>
    <mergeCell ref="B4:B5"/>
  </mergeCells>
  <phoneticPr fontId="3" type="noConversion"/>
  <pageMargins left="0.48" right="0.55000000000000004" top="0.66" bottom="0.22" header="0.66" footer="0.28999999999999998"/>
  <pageSetup paperSize="9" scale="9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재정현황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boram</dc:creator>
  <cp:lastModifiedBy>User</cp:lastModifiedBy>
  <cp:lastPrinted>2018-10-20T10:31:32Z</cp:lastPrinted>
  <dcterms:created xsi:type="dcterms:W3CDTF">2016-03-22T05:26:22Z</dcterms:created>
  <dcterms:modified xsi:type="dcterms:W3CDTF">2020-03-30T14:35:02Z</dcterms:modified>
</cp:coreProperties>
</file>