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F:\CALEB\기쁨을주는나무\홈페이지\"/>
    </mc:Choice>
  </mc:AlternateContent>
  <xr:revisionPtr revIDLastSave="0" documentId="13_ncr:1_{A40278EF-394A-4B0B-9D39-45383B570C5B}" xr6:coauthVersionLast="47" xr6:coauthVersionMax="47" xr10:uidLastSave="{00000000-0000-0000-0000-000000000000}"/>
  <bookViews>
    <workbookView xWindow="372" yWindow="408" windowWidth="12816" windowHeight="10848" xr2:uid="{00000000-000D-0000-FFFF-FFFF00000000}"/>
  </bookViews>
  <sheets>
    <sheet name="재정현황" sheetId="2" r:id="rId1"/>
  </sheets>
  <externalReferences>
    <externalReference r:id="rId2"/>
  </externalReferences>
  <definedNames>
    <definedName name="_xlnm._FilterDatabase" localSheetId="0" hidden="1">재정현황!$B$5:$E$31</definedName>
    <definedName name="통장">[1]통장!$B$3:$B$13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2" l="1"/>
  <c r="C34" i="2"/>
  <c r="E32" i="2"/>
  <c r="E31" i="2"/>
  <c r="E34" i="2" l="1"/>
</calcChain>
</file>

<file path=xl/sharedStrings.xml><?xml version="1.0" encoding="utf-8"?>
<sst xmlns="http://schemas.openxmlformats.org/spreadsheetml/2006/main" count="52" uniqueCount="30">
  <si>
    <t>수입</t>
    <phoneticPr fontId="1" type="noConversion"/>
  </si>
  <si>
    <t>금액</t>
    <phoneticPr fontId="1" type="noConversion"/>
  </si>
  <si>
    <t>내역</t>
    <phoneticPr fontId="2" type="noConversion"/>
  </si>
  <si>
    <t>지출</t>
  </si>
  <si>
    <t>운영비</t>
  </si>
  <si>
    <t>금액</t>
  </si>
  <si>
    <t>수입</t>
  </si>
  <si>
    <r>
      <t>(</t>
    </r>
    <r>
      <rPr>
        <b/>
        <sz val="18"/>
        <color indexed="8"/>
        <rFont val="맑은 고딕"/>
        <family val="3"/>
        <charset val="129"/>
      </rPr>
      <t>사) 기쁨을 주는 나무 재정현황</t>
    </r>
  </si>
  <si>
    <r>
      <t>2015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</si>
  <si>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t>행사비-숭실대학교 음악회</t>
    <phoneticPr fontId="3" type="noConversion"/>
  </si>
  <si>
    <t>행사비-이천아트홀 음악회</t>
    <phoneticPr fontId="3" type="noConversion"/>
  </si>
  <si>
    <t>사업비-인도슬럼가스쿨</t>
    <phoneticPr fontId="3" type="noConversion"/>
  </si>
  <si>
    <t>행사비-성애원블레싱데이공연</t>
    <phoneticPr fontId="3" type="noConversion"/>
  </si>
  <si>
    <t>행사비-도서출간</t>
    <phoneticPr fontId="3" type="noConversion"/>
  </si>
  <si>
    <t>사업비 누계</t>
    <phoneticPr fontId="3" type="noConversion"/>
  </si>
  <si>
    <t>행사비 누계</t>
    <phoneticPr fontId="3" type="noConversion"/>
  </si>
  <si>
    <t>운영비 누계</t>
    <phoneticPr fontId="3" type="noConversion"/>
  </si>
  <si>
    <t>지출 누계</t>
    <phoneticPr fontId="3" type="noConversion"/>
  </si>
  <si>
    <t>수입 누계</t>
    <phoneticPr fontId="1" type="noConversion"/>
  </si>
  <si>
    <t>사업비-GMS 통한 아동후원</t>
  </si>
  <si>
    <r>
      <t>2016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</si>
  <si>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t>2017년</t>
    <phoneticPr fontId="3" type="noConversion"/>
  </si>
  <si>
    <r>
      <t>2018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</si>
  <si>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r>
      <t>2019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</si>
  <si>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t>2020년</t>
    <phoneticPr fontId="3" type="noConversion"/>
  </si>
  <si>
    <t>2021년</t>
    <phoneticPr fontId="3" type="noConversion"/>
  </si>
  <si>
    <t>행사비-성애원물품지원</t>
    <phoneticPr fontId="3" type="noConversion"/>
  </si>
  <si>
    <t>2022년</t>
    <phoneticPr fontId="3" type="noConversion"/>
  </si>
  <si>
    <t>사업비-아동후원</t>
    <phoneticPr fontId="3" type="noConversion"/>
  </si>
  <si>
    <t>행사비-블레싱데이공연&amp;행사지원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</si>
</sst>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</font>
    <font>
      <sz val="8"/>
      <name val="맑은 고딕"/>
      <family val="3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6" fillId="2" borderId="4" xfId="0" applyNumberFormat="1" applyFont="1" applyFill="1" applyBorder="1">
      <alignment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14" fontId="6" fillId="0" borderId="0" xfId="0" applyNumberFormat="1" applyFont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3" borderId="11" xfId="0" applyFont="1" applyFill="1" applyBorder="1">
      <alignment vertical="center"/>
    </xf>
    <xf numFmtId="176" fontId="6" fillId="3" borderId="12" xfId="0" applyNumberFormat="1" applyFont="1" applyFill="1" applyBorder="1">
      <alignment vertical="center"/>
    </xf>
    <xf numFmtId="0" fontId="6" fillId="2" borderId="6" xfId="0" applyFont="1" applyFill="1" applyBorder="1">
      <alignment vertical="center"/>
    </xf>
    <xf numFmtId="14" fontId="6" fillId="2" borderId="5" xfId="0" applyNumberFormat="1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14" fontId="6" fillId="2" borderId="0" xfId="0" applyNumberFormat="1" applyFont="1" applyFill="1" applyAlignment="1">
      <alignment horizontal="center" vertical="center"/>
    </xf>
    <xf numFmtId="176" fontId="6" fillId="2" borderId="15" xfId="0" applyNumberFormat="1" applyFont="1" applyFill="1" applyBorder="1" applyAlignment="1">
      <alignment horizontal="right" vertical="center"/>
    </xf>
    <xf numFmtId="0" fontId="6" fillId="2" borderId="9" xfId="0" applyFont="1" applyFill="1" applyBorder="1">
      <alignment vertical="center"/>
    </xf>
    <xf numFmtId="14" fontId="6" fillId="2" borderId="10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right" vertical="center"/>
    </xf>
    <xf numFmtId="0" fontId="6" fillId="3" borderId="1" xfId="0" applyFont="1" applyFill="1" applyBorder="1">
      <alignment vertical="center"/>
    </xf>
    <xf numFmtId="14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u_Sun\Downloads\&#44592;&#49256;&#51012;&#51452;&#45716;&#45208;&#47924;-2015&#45380;&#54924;&#44228;&#51109;&#48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월"/>
      <sheetName val="11월"/>
      <sheetName val="12월"/>
      <sheetName val="총지출"/>
      <sheetName val="계정항목"/>
      <sheetName val="통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신한</v>
          </cell>
        </row>
        <row r="4">
          <cell r="B4" t="str">
            <v>우리</v>
          </cell>
        </row>
        <row r="5">
          <cell r="B5" t="str">
            <v>농협</v>
          </cell>
        </row>
        <row r="6">
          <cell r="B6" t="str">
            <v>국민</v>
          </cell>
        </row>
        <row r="7">
          <cell r="B7" t="str">
            <v>현금</v>
          </cell>
        </row>
        <row r="8">
          <cell r="B8" t="str">
            <v>긴급생활비</v>
          </cell>
        </row>
        <row r="10">
          <cell r="B10" t="str">
            <v>◈신용카드</v>
          </cell>
        </row>
        <row r="11">
          <cell r="B11" t="str">
            <v>우리카드</v>
          </cell>
        </row>
        <row r="12">
          <cell r="B12" t="str">
            <v>하나카드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4"/>
  <sheetViews>
    <sheetView tabSelected="1" topLeftCell="C26" zoomScale="150" zoomScaleNormal="150" workbookViewId="0">
      <selection activeCell="D29" sqref="D29"/>
    </sheetView>
  </sheetViews>
  <sheetFormatPr defaultColWidth="8.8984375" defaultRowHeight="17.399999999999999" x14ac:dyDescent="0.4"/>
  <cols>
    <col min="1" max="1" width="12.19921875" style="10" customWidth="1"/>
    <col min="2" max="2" width="9.3984375" style="7" customWidth="1"/>
    <col min="3" max="3" width="14.8984375" style="11" customWidth="1"/>
    <col min="4" max="4" width="30.09765625" style="10" customWidth="1"/>
    <col min="5" max="5" width="14.8984375" style="10" customWidth="1"/>
    <col min="6" max="6" width="11" bestFit="1" customWidth="1"/>
    <col min="7" max="7" width="10.796875" bestFit="1" customWidth="1"/>
  </cols>
  <sheetData>
    <row r="2" spans="1:7" ht="27.6" x14ac:dyDescent="0.4">
      <c r="A2" s="33" t="s">
        <v>7</v>
      </c>
      <c r="B2" s="33"/>
      <c r="C2" s="33"/>
      <c r="D2" s="33"/>
      <c r="E2" s="33"/>
    </row>
    <row r="4" spans="1:7" x14ac:dyDescent="0.4">
      <c r="A4" s="41"/>
      <c r="B4" s="37" t="s">
        <v>0</v>
      </c>
      <c r="C4" s="38" t="s">
        <v>1</v>
      </c>
      <c r="D4" s="40" t="s">
        <v>3</v>
      </c>
      <c r="E4" s="40"/>
    </row>
    <row r="5" spans="1:7" x14ac:dyDescent="0.4">
      <c r="A5" s="42"/>
      <c r="B5" s="37"/>
      <c r="C5" s="39"/>
      <c r="D5" s="1" t="s">
        <v>2</v>
      </c>
      <c r="E5" s="1" t="s">
        <v>5</v>
      </c>
    </row>
    <row r="6" spans="1:7" x14ac:dyDescent="0.4">
      <c r="A6" s="34" t="s">
        <v>8</v>
      </c>
      <c r="B6" s="28" t="s">
        <v>6</v>
      </c>
      <c r="C6" s="3">
        <v>13465542</v>
      </c>
      <c r="D6" s="4" t="s">
        <v>19</v>
      </c>
      <c r="E6" s="4">
        <v>639500</v>
      </c>
    </row>
    <row r="7" spans="1:7" x14ac:dyDescent="0.4">
      <c r="A7" s="35"/>
      <c r="B7" s="5"/>
      <c r="C7" s="6"/>
      <c r="D7" s="4" t="s">
        <v>9</v>
      </c>
      <c r="E7" s="4">
        <v>11395060</v>
      </c>
    </row>
    <row r="8" spans="1:7" x14ac:dyDescent="0.4">
      <c r="A8" s="36"/>
      <c r="C8" s="6"/>
      <c r="D8" s="4" t="s">
        <v>4</v>
      </c>
      <c r="E8" s="4">
        <v>385970</v>
      </c>
    </row>
    <row r="9" spans="1:7" x14ac:dyDescent="0.4">
      <c r="A9" s="32" t="s">
        <v>20</v>
      </c>
      <c r="B9" s="28" t="s">
        <v>6</v>
      </c>
      <c r="C9" s="3">
        <v>17902176</v>
      </c>
      <c r="D9" s="4" t="s">
        <v>11</v>
      </c>
      <c r="E9" s="4">
        <v>2320500</v>
      </c>
      <c r="G9" s="26"/>
    </row>
    <row r="10" spans="1:7" x14ac:dyDescent="0.4">
      <c r="A10" s="32"/>
      <c r="B10" s="5"/>
      <c r="C10" s="6"/>
      <c r="D10" s="4" t="s">
        <v>19</v>
      </c>
      <c r="E10" s="4">
        <v>6591500</v>
      </c>
      <c r="G10" s="26"/>
    </row>
    <row r="11" spans="1:7" x14ac:dyDescent="0.4">
      <c r="A11" s="32"/>
      <c r="B11" s="5"/>
      <c r="C11" s="6"/>
      <c r="D11" s="4" t="s">
        <v>10</v>
      </c>
      <c r="E11" s="4">
        <v>6190900</v>
      </c>
      <c r="G11" s="26"/>
    </row>
    <row r="12" spans="1:7" x14ac:dyDescent="0.4">
      <c r="A12" s="32"/>
      <c r="B12" s="5"/>
      <c r="C12" s="6"/>
      <c r="D12" s="4" t="s">
        <v>12</v>
      </c>
      <c r="E12" s="4">
        <v>600000</v>
      </c>
      <c r="G12" s="26"/>
    </row>
    <row r="13" spans="1:7" x14ac:dyDescent="0.4">
      <c r="A13" s="32"/>
      <c r="B13" s="8"/>
      <c r="C13" s="9"/>
      <c r="D13" s="4" t="s">
        <v>4</v>
      </c>
      <c r="E13" s="4">
        <v>582940</v>
      </c>
      <c r="G13" s="26"/>
    </row>
    <row r="14" spans="1:7" x14ac:dyDescent="0.4">
      <c r="A14" s="32" t="s">
        <v>21</v>
      </c>
      <c r="B14" s="28" t="s">
        <v>6</v>
      </c>
      <c r="C14" s="3">
        <v>24276088</v>
      </c>
      <c r="D14" s="4" t="s">
        <v>19</v>
      </c>
      <c r="E14" s="4">
        <v>22123620</v>
      </c>
      <c r="F14" s="26"/>
      <c r="G14" s="26"/>
    </row>
    <row r="15" spans="1:7" x14ac:dyDescent="0.4">
      <c r="A15" s="32"/>
      <c r="B15" s="5"/>
      <c r="C15" s="6"/>
      <c r="D15" s="4" t="s">
        <v>12</v>
      </c>
      <c r="E15" s="4">
        <v>1200000</v>
      </c>
      <c r="G15" s="26"/>
    </row>
    <row r="16" spans="1:7" x14ac:dyDescent="0.4">
      <c r="A16" s="32"/>
      <c r="B16" s="5"/>
      <c r="C16" s="6"/>
      <c r="D16" s="4" t="s">
        <v>13</v>
      </c>
      <c r="E16" s="4">
        <v>1300500</v>
      </c>
      <c r="G16" s="26"/>
    </row>
    <row r="17" spans="1:7" x14ac:dyDescent="0.4">
      <c r="A17" s="32"/>
      <c r="B17" s="8"/>
      <c r="C17" s="9"/>
      <c r="D17" s="4" t="s">
        <v>4</v>
      </c>
      <c r="E17" s="4">
        <v>850590</v>
      </c>
      <c r="G17" s="26"/>
    </row>
    <row r="18" spans="1:7" x14ac:dyDescent="0.4">
      <c r="A18" s="32" t="s">
        <v>22</v>
      </c>
      <c r="B18" s="28" t="s">
        <v>6</v>
      </c>
      <c r="C18" s="3">
        <v>39157076</v>
      </c>
      <c r="D18" s="4" t="s">
        <v>19</v>
      </c>
      <c r="E18" s="4">
        <v>31101000</v>
      </c>
      <c r="F18" s="26"/>
      <c r="G18" s="26"/>
    </row>
    <row r="19" spans="1:7" x14ac:dyDescent="0.4">
      <c r="A19" s="32"/>
      <c r="B19" s="5"/>
      <c r="C19" s="6"/>
      <c r="D19" s="4" t="s">
        <v>12</v>
      </c>
      <c r="E19" s="4">
        <v>7200000</v>
      </c>
      <c r="G19" s="26"/>
    </row>
    <row r="20" spans="1:7" x14ac:dyDescent="0.4">
      <c r="A20" s="32"/>
      <c r="B20" s="8"/>
      <c r="C20" s="9"/>
      <c r="D20" s="4" t="s">
        <v>4</v>
      </c>
      <c r="E20" s="4">
        <v>1386360</v>
      </c>
      <c r="G20" s="26"/>
    </row>
    <row r="21" spans="1:7" x14ac:dyDescent="0.4">
      <c r="A21" s="32" t="s">
        <v>23</v>
      </c>
      <c r="B21" s="28" t="s">
        <v>6</v>
      </c>
      <c r="C21" s="3">
        <v>17323241</v>
      </c>
      <c r="D21" s="4" t="s">
        <v>19</v>
      </c>
      <c r="E21" s="4">
        <v>8305500</v>
      </c>
      <c r="F21" s="26"/>
      <c r="G21" s="26"/>
    </row>
    <row r="22" spans="1:7" x14ac:dyDescent="0.4">
      <c r="A22" s="32"/>
      <c r="B22" s="5"/>
      <c r="C22" s="6"/>
      <c r="D22" s="4" t="s">
        <v>12</v>
      </c>
      <c r="E22" s="4">
        <v>2008470</v>
      </c>
      <c r="G22" s="26"/>
    </row>
    <row r="23" spans="1:7" x14ac:dyDescent="0.4">
      <c r="A23" s="32"/>
      <c r="B23" s="8"/>
      <c r="C23" s="9"/>
      <c r="D23" s="4" t="s">
        <v>4</v>
      </c>
      <c r="E23" s="4">
        <v>7776117</v>
      </c>
      <c r="F23" s="26"/>
      <c r="G23" s="26"/>
    </row>
    <row r="24" spans="1:7" x14ac:dyDescent="0.4">
      <c r="A24" s="30" t="s">
        <v>24</v>
      </c>
      <c r="B24" s="28" t="s">
        <v>6</v>
      </c>
      <c r="C24" s="3">
        <v>5250463</v>
      </c>
      <c r="D24" s="4" t="s">
        <v>12</v>
      </c>
      <c r="E24" s="4">
        <v>331100</v>
      </c>
      <c r="F24" s="26"/>
      <c r="G24" s="26"/>
    </row>
    <row r="25" spans="1:7" x14ac:dyDescent="0.4">
      <c r="A25" s="31"/>
      <c r="B25" s="8"/>
      <c r="C25" s="9"/>
      <c r="D25" s="4" t="s">
        <v>4</v>
      </c>
      <c r="E25" s="4">
        <v>5025835</v>
      </c>
      <c r="F25" s="26"/>
      <c r="G25" s="26"/>
    </row>
    <row r="26" spans="1:7" x14ac:dyDescent="0.4">
      <c r="A26" s="30" t="s">
        <v>25</v>
      </c>
      <c r="B26" s="28" t="s">
        <v>6</v>
      </c>
      <c r="C26" s="3">
        <v>6500466</v>
      </c>
      <c r="D26" s="4" t="s">
        <v>26</v>
      </c>
      <c r="E26" s="4">
        <v>1079490</v>
      </c>
      <c r="F26" s="26"/>
      <c r="G26" s="26"/>
    </row>
    <row r="27" spans="1:7" x14ac:dyDescent="0.4">
      <c r="A27" s="31"/>
      <c r="B27" s="8"/>
      <c r="C27" s="9"/>
      <c r="D27" s="4" t="s">
        <v>4</v>
      </c>
      <c r="E27" s="4">
        <v>5093964</v>
      </c>
      <c r="F27" s="26"/>
      <c r="G27" s="26"/>
    </row>
    <row r="28" spans="1:7" x14ac:dyDescent="0.4">
      <c r="A28" s="29" t="s">
        <v>27</v>
      </c>
      <c r="B28" s="28" t="s">
        <v>6</v>
      </c>
      <c r="C28" s="3">
        <v>10468811</v>
      </c>
      <c r="D28" s="4" t="s">
        <v>28</v>
      </c>
      <c r="E28" s="4">
        <v>2502500</v>
      </c>
      <c r="F28" s="26"/>
      <c r="G28" s="26"/>
    </row>
    <row r="29" spans="1:7" x14ac:dyDescent="0.4">
      <c r="A29" s="29"/>
      <c r="B29" s="5"/>
      <c r="C29" s="6"/>
      <c r="D29" s="4" t="s">
        <v>29</v>
      </c>
      <c r="E29" s="4">
        <v>2906350</v>
      </c>
      <c r="F29" s="26"/>
      <c r="G29" s="26"/>
    </row>
    <row r="30" spans="1:7" x14ac:dyDescent="0.4">
      <c r="A30" s="27"/>
      <c r="B30" s="8"/>
      <c r="C30" s="9"/>
      <c r="D30" s="4" t="s">
        <v>4</v>
      </c>
      <c r="E30" s="4">
        <v>5034200</v>
      </c>
      <c r="F30" s="26"/>
      <c r="G30" s="26"/>
    </row>
    <row r="31" spans="1:7" x14ac:dyDescent="0.4">
      <c r="A31" s="14"/>
      <c r="B31" s="15"/>
      <c r="C31" s="16"/>
      <c r="D31" s="2" t="s">
        <v>14</v>
      </c>
      <c r="E31" s="2">
        <f>SUMIF(D6:D30,"사업비*",E6:E30)</f>
        <v>73584120</v>
      </c>
    </row>
    <row r="32" spans="1:7" x14ac:dyDescent="0.4">
      <c r="A32" s="17"/>
      <c r="B32" s="18"/>
      <c r="C32" s="19"/>
      <c r="D32" s="2" t="s">
        <v>15</v>
      </c>
      <c r="E32" s="2">
        <f>SUMIF(D6:D30,"행사비*",E6:E30)</f>
        <v>34211870</v>
      </c>
    </row>
    <row r="33" spans="1:6" x14ac:dyDescent="0.4">
      <c r="A33" s="20"/>
      <c r="B33" s="21"/>
      <c r="C33" s="22"/>
      <c r="D33" s="2" t="s">
        <v>16</v>
      </c>
      <c r="E33" s="2">
        <f>SUMIF(D6:D30,"운영비*",E6:E30)</f>
        <v>26135976</v>
      </c>
    </row>
    <row r="34" spans="1:6" x14ac:dyDescent="0.4">
      <c r="A34" s="23"/>
      <c r="B34" s="24" t="s">
        <v>18</v>
      </c>
      <c r="C34" s="25">
        <f>SUM(C6:C33)</f>
        <v>134343863</v>
      </c>
      <c r="D34" s="12" t="s">
        <v>17</v>
      </c>
      <c r="E34" s="13">
        <f>SUM(E31:E33)</f>
        <v>133931966</v>
      </c>
      <c r="F34" s="26"/>
    </row>
  </sheetData>
  <autoFilter ref="B5:E31" xr:uid="{00000000-0009-0000-0000-000000000000}"/>
  <mergeCells count="12">
    <mergeCell ref="A24:A25"/>
    <mergeCell ref="A26:A27"/>
    <mergeCell ref="A18:A20"/>
    <mergeCell ref="A21:A23"/>
    <mergeCell ref="A2:E2"/>
    <mergeCell ref="A6:A8"/>
    <mergeCell ref="A9:A13"/>
    <mergeCell ref="A14:A17"/>
    <mergeCell ref="B4:B5"/>
    <mergeCell ref="C4:C5"/>
    <mergeCell ref="D4:E4"/>
    <mergeCell ref="A4:A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재정현황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boram</dc:creator>
  <cp:lastModifiedBy>user</cp:lastModifiedBy>
  <cp:lastPrinted>2022-04-08T05:07:35Z</cp:lastPrinted>
  <dcterms:created xsi:type="dcterms:W3CDTF">2016-03-22T05:26:22Z</dcterms:created>
  <dcterms:modified xsi:type="dcterms:W3CDTF">2023-03-15T05:25:30Z</dcterms:modified>
</cp:coreProperties>
</file>